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l\MKT Dropbox\Marketing\03. Contenu\av-Blog\Test &amp; Quality\RF Shielding Part 2\"/>
    </mc:Choice>
  </mc:AlternateContent>
  <xr:revisionPtr revIDLastSave="0" documentId="13_ncr:1_{47B8F1A4-68CE-484A-92D3-2C929282C3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nbalanced Twisted Pai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0" i="1"/>
  <c r="E20" i="1" s="1"/>
  <c r="E18" i="1" l="1"/>
  <c r="E19" i="1" l="1"/>
  <c r="E22" i="1"/>
  <c r="E23" i="1" s="1"/>
  <c r="E25" i="1" l="1"/>
  <c r="E26" i="1" s="1"/>
  <c r="E27" i="1" s="1"/>
</calcChain>
</file>

<file path=xl/sharedStrings.xml><?xml version="1.0" encoding="utf-8"?>
<sst xmlns="http://schemas.openxmlformats.org/spreadsheetml/2006/main" count="34" uniqueCount="27">
  <si>
    <t>Unbalanced Twisted Pair</t>
  </si>
  <si>
    <t>Cable Length (L)</t>
  </si>
  <si>
    <t>Wire Spacing (D)</t>
  </si>
  <si>
    <t>mm</t>
  </si>
  <si>
    <t>Conductor Diameter (d)</t>
  </si>
  <si>
    <t>Dielectric Constant (er)</t>
  </si>
  <si>
    <t xml:space="preserve"> </t>
  </si>
  <si>
    <t>Effective Permitivity (etp)</t>
  </si>
  <si>
    <t>Air Permitivity (eo)</t>
  </si>
  <si>
    <t>Dielectric Permiability (u)</t>
  </si>
  <si>
    <t>Copper Conductivity (o1)</t>
  </si>
  <si>
    <t>Silver Conductivity (o2)</t>
  </si>
  <si>
    <t>Twist Angle</t>
  </si>
  <si>
    <t>degrees</t>
  </si>
  <si>
    <t>Total Wire Length with twist</t>
  </si>
  <si>
    <t>Propagation Velocity Factor</t>
  </si>
  <si>
    <t>q</t>
  </si>
  <si>
    <t>eeq</t>
  </si>
  <si>
    <t>Ceq</t>
  </si>
  <si>
    <t>Farad</t>
  </si>
  <si>
    <t>Leq</t>
  </si>
  <si>
    <t>Henry</t>
  </si>
  <si>
    <t>Zeq</t>
  </si>
  <si>
    <t>Ohm</t>
  </si>
  <si>
    <t>meter</t>
  </si>
  <si>
    <t>Number of Twists per meter (T)</t>
  </si>
  <si>
    <t>Enter the cable length, wire spacing, conductor diameter, and number of turns per meter to get the equivalent Capacitance, Inductance, and Impedance of the twisted pair.
NOTE: Default values are for a 50m cable, with conductor separation of 2.1mm, and a wire diameter of 1.12mm, and 20 turns per meter.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</si>
</sst>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9" xfId="0" applyFill="1" applyBorder="1"/>
    <xf numFmtId="0" fontId="3" fillId="2" borderId="0" xfId="0" quotePrefix="1" applyFont="1" applyFill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9" xfId="0" applyFill="1" applyBorder="1"/>
    <xf numFmtId="0" fontId="0" fillId="3" borderId="0" xfId="0" applyFill="1" applyAlignment="1">
      <alignment horizontal="center"/>
    </xf>
    <xf numFmtId="11" fontId="0" fillId="3" borderId="9" xfId="0" applyNumberFormat="1" applyFill="1" applyBorder="1"/>
    <xf numFmtId="0" fontId="0" fillId="3" borderId="0" xfId="0" quotePrefix="1" applyFill="1" applyAlignment="1">
      <alignment horizontal="center"/>
    </xf>
    <xf numFmtId="0" fontId="0" fillId="4" borderId="9" xfId="0" applyFill="1" applyBorder="1"/>
    <xf numFmtId="0" fontId="3" fillId="4" borderId="0" xfId="0" quotePrefix="1" applyFont="1" applyFill="1" applyAlignment="1">
      <alignment horizontal="center"/>
    </xf>
    <xf numFmtId="0" fontId="0" fillId="4" borderId="0" xfId="0" applyFill="1"/>
    <xf numFmtId="11" fontId="0" fillId="4" borderId="9" xfId="0" applyNumberFormat="1" applyFill="1" applyBorder="1"/>
    <xf numFmtId="0" fontId="0" fillId="5" borderId="0" xfId="0" applyFill="1" applyAlignment="1">
      <alignment vertical="top" wrapText="1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9"/>
  <sheetViews>
    <sheetView tabSelected="1" zoomScale="120" zoomScaleNormal="120" workbookViewId="0">
      <selection activeCell="G15" sqref="G15"/>
    </sheetView>
  </sheetViews>
  <sheetFormatPr defaultRowHeight="14.5" x14ac:dyDescent="0.35"/>
  <cols>
    <col min="4" max="4" width="13.453125" customWidth="1"/>
    <col min="5" max="5" width="12.453125" customWidth="1"/>
    <col min="7" max="7" width="11.54296875" customWidth="1"/>
  </cols>
  <sheetData>
    <row r="2" spans="2:6" x14ac:dyDescent="0.35">
      <c r="B2" s="20" t="s">
        <v>0</v>
      </c>
      <c r="C2" s="21"/>
      <c r="D2" s="21"/>
      <c r="E2" s="21"/>
      <c r="F2" s="22"/>
    </row>
    <row r="3" spans="2:6" x14ac:dyDescent="0.35">
      <c r="B3" s="23"/>
      <c r="C3" s="24"/>
      <c r="D3" s="24"/>
      <c r="E3" s="24"/>
      <c r="F3" s="25"/>
    </row>
    <row r="5" spans="2:6" ht="15.5" x14ac:dyDescent="0.35">
      <c r="B5" s="26" t="s">
        <v>1</v>
      </c>
      <c r="C5" s="27"/>
      <c r="D5" s="28"/>
      <c r="E5" s="1">
        <v>50</v>
      </c>
      <c r="F5" s="2" t="s">
        <v>24</v>
      </c>
    </row>
    <row r="6" spans="2:6" ht="15.5" x14ac:dyDescent="0.35">
      <c r="B6" s="26" t="s">
        <v>2</v>
      </c>
      <c r="C6" s="27"/>
      <c r="D6" s="28"/>
      <c r="E6" s="1">
        <v>2.1</v>
      </c>
      <c r="F6" s="2" t="s">
        <v>3</v>
      </c>
    </row>
    <row r="7" spans="2:6" ht="15.5" x14ac:dyDescent="0.35">
      <c r="B7" s="26" t="s">
        <v>4</v>
      </c>
      <c r="C7" s="27"/>
      <c r="D7" s="28"/>
      <c r="E7" s="1">
        <v>1.1200000000000001</v>
      </c>
      <c r="F7" s="2" t="s">
        <v>3</v>
      </c>
    </row>
    <row r="8" spans="2:6" ht="15.5" x14ac:dyDescent="0.35">
      <c r="B8" s="3" t="s">
        <v>25</v>
      </c>
      <c r="C8" s="4"/>
      <c r="D8" s="5"/>
      <c r="E8" s="1">
        <v>20</v>
      </c>
      <c r="F8" s="2"/>
    </row>
    <row r="9" spans="2:6" s="14" customFormat="1" ht="15.5" hidden="1" x14ac:dyDescent="0.35">
      <c r="B9" s="29" t="s">
        <v>5</v>
      </c>
      <c r="C9" s="30"/>
      <c r="D9" s="31"/>
      <c r="E9" s="12">
        <v>2.1</v>
      </c>
      <c r="F9" s="13" t="s">
        <v>6</v>
      </c>
    </row>
    <row r="10" spans="2:6" s="14" customFormat="1" ht="15.5" hidden="1" x14ac:dyDescent="0.35">
      <c r="B10" s="29" t="s">
        <v>7</v>
      </c>
      <c r="C10" s="30"/>
      <c r="D10" s="31"/>
      <c r="E10" s="12">
        <f>1.56</f>
        <v>1.56</v>
      </c>
      <c r="F10" s="13" t="s">
        <v>6</v>
      </c>
    </row>
    <row r="11" spans="2:6" s="14" customFormat="1" ht="15.5" hidden="1" x14ac:dyDescent="0.35">
      <c r="B11" s="29" t="s">
        <v>8</v>
      </c>
      <c r="C11" s="30"/>
      <c r="D11" s="31"/>
      <c r="E11" s="15">
        <v>8.8539999999999992E-12</v>
      </c>
      <c r="F11" s="13" t="s">
        <v>6</v>
      </c>
    </row>
    <row r="12" spans="2:6" s="14" customFormat="1" ht="15.5" hidden="1" x14ac:dyDescent="0.35">
      <c r="B12" s="29" t="s">
        <v>9</v>
      </c>
      <c r="C12" s="30"/>
      <c r="D12" s="31"/>
      <c r="E12" s="12">
        <f>4*PI()*0.0000001</f>
        <v>1.2566370614359173E-6</v>
      </c>
      <c r="F12" s="13" t="s">
        <v>6</v>
      </c>
    </row>
    <row r="13" spans="2:6" s="14" customFormat="1" ht="15.5" hidden="1" x14ac:dyDescent="0.35">
      <c r="B13" s="29" t="s">
        <v>10</v>
      </c>
      <c r="C13" s="30"/>
      <c r="D13" s="31"/>
      <c r="E13" s="12">
        <f>58000000</f>
        <v>58000000</v>
      </c>
      <c r="F13" s="13" t="s">
        <v>6</v>
      </c>
    </row>
    <row r="14" spans="2:6" s="14" customFormat="1" ht="15.5" hidden="1" x14ac:dyDescent="0.35">
      <c r="B14" s="29" t="s">
        <v>11</v>
      </c>
      <c r="C14" s="30"/>
      <c r="D14" s="31"/>
      <c r="E14" s="12">
        <f>61700000</f>
        <v>61700000</v>
      </c>
      <c r="F14" s="13" t="s">
        <v>6</v>
      </c>
    </row>
    <row r="15" spans="2:6" x14ac:dyDescent="0.35">
      <c r="F15" s="6"/>
    </row>
    <row r="16" spans="2:6" x14ac:dyDescent="0.35">
      <c r="F16" s="7"/>
    </row>
    <row r="17" spans="2:7" x14ac:dyDescent="0.35">
      <c r="F17" s="6"/>
    </row>
    <row r="18" spans="2:7" ht="15.5" x14ac:dyDescent="0.35">
      <c r="B18" s="17" t="s">
        <v>12</v>
      </c>
      <c r="C18" s="18"/>
      <c r="D18" s="19"/>
      <c r="E18" s="8">
        <f>(ATAN(E6*PI()*E8*0.001))*180/PI()</f>
        <v>7.5165795202835319</v>
      </c>
      <c r="F18" s="9" t="s">
        <v>13</v>
      </c>
    </row>
    <row r="19" spans="2:7" ht="15.5" x14ac:dyDescent="0.35">
      <c r="B19" s="17" t="s">
        <v>14</v>
      </c>
      <c r="C19" s="18"/>
      <c r="D19" s="19"/>
      <c r="E19" s="8">
        <f>E8*E5*PI()*E6*0.001*SQRT(1+1/((TAN(E18*PI()/180))^2))</f>
        <v>50.433371445986069</v>
      </c>
      <c r="F19" s="9" t="s">
        <v>24</v>
      </c>
    </row>
    <row r="20" spans="2:7" ht="15.5" x14ac:dyDescent="0.35">
      <c r="B20" s="17" t="s">
        <v>15</v>
      </c>
      <c r="C20" s="18"/>
      <c r="D20" s="19"/>
      <c r="E20" s="8">
        <f>1/SQRT(E10)</f>
        <v>0.80064076902543568</v>
      </c>
      <c r="F20" s="9"/>
    </row>
    <row r="22" spans="2:7" ht="15.5" hidden="1" x14ac:dyDescent="0.35">
      <c r="B22" s="17" t="s">
        <v>16</v>
      </c>
      <c r="C22" s="18"/>
      <c r="D22" s="19"/>
      <c r="E22" s="8">
        <f>0.45+0.001*(E18)^2</f>
        <v>0.50649896768474578</v>
      </c>
      <c r="F22" s="9"/>
    </row>
    <row r="23" spans="2:7" ht="15.5" hidden="1" x14ac:dyDescent="0.35">
      <c r="B23" s="17" t="s">
        <v>17</v>
      </c>
      <c r="C23" s="18"/>
      <c r="D23" s="19"/>
      <c r="E23" s="8">
        <f>1+E22*(E9-1)</f>
        <v>1.5571488644532203</v>
      </c>
      <c r="F23" s="9"/>
    </row>
    <row r="24" spans="2:7" ht="15.5" x14ac:dyDescent="0.35">
      <c r="B24" s="32"/>
      <c r="C24" s="32"/>
      <c r="D24" s="32"/>
      <c r="E24" s="33"/>
      <c r="F24" s="34"/>
    </row>
    <row r="25" spans="2:7" ht="15.5" x14ac:dyDescent="0.35">
      <c r="B25" s="17" t="s">
        <v>18</v>
      </c>
      <c r="C25" s="18"/>
      <c r="D25" s="19"/>
      <c r="E25" s="10">
        <f>PI()*E11*E23/ACOSH(E6/E7)</f>
        <v>3.4885533349863932E-11</v>
      </c>
      <c r="F25" s="11" t="s">
        <v>19</v>
      </c>
    </row>
    <row r="26" spans="2:7" ht="15.5" x14ac:dyDescent="0.35">
      <c r="B26" s="17" t="s">
        <v>20</v>
      </c>
      <c r="C26" s="18"/>
      <c r="D26" s="19"/>
      <c r="E26" s="10">
        <f>E12*E11*E23/E25</f>
        <v>4.9663136932308845E-7</v>
      </c>
      <c r="F26" s="11" t="s">
        <v>21</v>
      </c>
    </row>
    <row r="27" spans="2:7" ht="15.5" x14ac:dyDescent="0.35">
      <c r="B27" s="17" t="s">
        <v>22</v>
      </c>
      <c r="C27" s="18"/>
      <c r="D27" s="19"/>
      <c r="E27" s="10">
        <f>SQRT(E26/E25)</f>
        <v>119.31482000654883</v>
      </c>
      <c r="F27" s="9" t="s">
        <v>23</v>
      </c>
    </row>
    <row r="28" spans="2:7" ht="15.5" x14ac:dyDescent="0.35">
      <c r="B28" s="32"/>
      <c r="C28" s="32"/>
      <c r="D28" s="32"/>
      <c r="E28" s="33"/>
      <c r="F28" s="34"/>
    </row>
    <row r="29" spans="2:7" ht="15.5" x14ac:dyDescent="0.35">
      <c r="B29" s="32"/>
      <c r="C29" s="32"/>
      <c r="D29" s="32"/>
      <c r="E29" s="33"/>
      <c r="F29" s="34"/>
    </row>
    <row r="30" spans="2:7" x14ac:dyDescent="0.35">
      <c r="F30" s="6"/>
    </row>
    <row r="32" spans="2:7" x14ac:dyDescent="0.35">
      <c r="B32" s="16" t="s">
        <v>26</v>
      </c>
      <c r="C32" s="16"/>
      <c r="D32" s="16"/>
      <c r="E32" s="16"/>
      <c r="F32" s="16"/>
      <c r="G32" s="16"/>
    </row>
    <row r="33" spans="2:7" x14ac:dyDescent="0.35">
      <c r="B33" s="16"/>
      <c r="C33" s="16"/>
      <c r="D33" s="16"/>
      <c r="E33" s="16"/>
      <c r="F33" s="16"/>
      <c r="G33" s="16"/>
    </row>
    <row r="34" spans="2:7" x14ac:dyDescent="0.35">
      <c r="B34" s="16"/>
      <c r="C34" s="16"/>
      <c r="D34" s="16"/>
      <c r="E34" s="16"/>
      <c r="F34" s="16"/>
      <c r="G34" s="16"/>
    </row>
    <row r="35" spans="2:7" x14ac:dyDescent="0.35">
      <c r="B35" s="16"/>
      <c r="C35" s="16"/>
      <c r="D35" s="16"/>
      <c r="E35" s="16"/>
      <c r="F35" s="16"/>
      <c r="G35" s="16"/>
    </row>
    <row r="36" spans="2:7" x14ac:dyDescent="0.35">
      <c r="B36" s="16"/>
      <c r="C36" s="16"/>
      <c r="D36" s="16"/>
      <c r="E36" s="16"/>
      <c r="F36" s="16"/>
      <c r="G36" s="16"/>
    </row>
    <row r="37" spans="2:7" x14ac:dyDescent="0.35">
      <c r="B37" s="16"/>
      <c r="C37" s="16"/>
      <c r="D37" s="16"/>
      <c r="E37" s="16"/>
      <c r="F37" s="16"/>
      <c r="G37" s="16"/>
    </row>
    <row r="38" spans="2:7" x14ac:dyDescent="0.35">
      <c r="B38" s="16"/>
      <c r="C38" s="16"/>
      <c r="D38" s="16"/>
      <c r="E38" s="16"/>
      <c r="F38" s="16"/>
      <c r="G38" s="16"/>
    </row>
    <row r="39" spans="2:7" x14ac:dyDescent="0.35">
      <c r="B39" s="16"/>
      <c r="C39" s="16"/>
      <c r="D39" s="16"/>
      <c r="E39" s="16"/>
      <c r="F39" s="16"/>
      <c r="G39" s="16"/>
    </row>
  </sheetData>
  <mergeCells count="19">
    <mergeCell ref="B2:F3"/>
    <mergeCell ref="B5:D5"/>
    <mergeCell ref="B7:D7"/>
    <mergeCell ref="B12:D12"/>
    <mergeCell ref="B20:D20"/>
    <mergeCell ref="B6:D6"/>
    <mergeCell ref="B9:D9"/>
    <mergeCell ref="B10:D10"/>
    <mergeCell ref="B11:D11"/>
    <mergeCell ref="B13:D13"/>
    <mergeCell ref="B14:D14"/>
    <mergeCell ref="B18:D18"/>
    <mergeCell ref="B19:D19"/>
    <mergeCell ref="B32:G39"/>
    <mergeCell ref="B22:D22"/>
    <mergeCell ref="B23:D23"/>
    <mergeCell ref="B25:D25"/>
    <mergeCell ref="B26:D26"/>
    <mergeCell ref="B27:D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7ce120-6b1e-4f1e-ad6a-97d26c01be2e" xsi:nil="true"/>
    <lcf76f155ced4ddcb4097134ff3c332f xmlns="be0d7c31-561f-478d-ad52-dcb254ec3c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671C0DD736D4890FBD564E8AD5653" ma:contentTypeVersion="12" ma:contentTypeDescription="Create a new document." ma:contentTypeScope="" ma:versionID="e1e6fd36705baf7b37af7845f2132114">
  <xsd:schema xmlns:xsd="http://www.w3.org/2001/XMLSchema" xmlns:xs="http://www.w3.org/2001/XMLSchema" xmlns:p="http://schemas.microsoft.com/office/2006/metadata/properties" xmlns:ns2="be0d7c31-561f-478d-ad52-dcb254ec3caf" xmlns:ns3="607ce120-6b1e-4f1e-ad6a-97d26c01be2e" targetNamespace="http://schemas.microsoft.com/office/2006/metadata/properties" ma:root="true" ma:fieldsID="90a5ed0883621e7b065eba045768cc67" ns2:_="" ns3:_="">
    <xsd:import namespace="be0d7c31-561f-478d-ad52-dcb254ec3caf"/>
    <xsd:import namespace="607ce120-6b1e-4f1e-ad6a-97d26c01b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d7c31-561f-478d-ad52-dcb254ec3c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be50bbe-1222-4e9f-aac4-8444da671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ce120-6b1e-4f1e-ad6a-97d26c01be2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708df8-b81f-4908-8af9-f3a1a05d55bc}" ma:internalName="TaxCatchAll" ma:showField="CatchAllData" ma:web="607ce120-6b1e-4f1e-ad6a-97d26c01be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228A6-0D6D-4C6B-8BD3-362EB541539C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be0d7c31-561f-478d-ad52-dcb254ec3caf"/>
    <ds:schemaRef ds:uri="http://schemas.openxmlformats.org/package/2006/metadata/core-properties"/>
    <ds:schemaRef ds:uri="607ce120-6b1e-4f1e-ad6a-97d26c01be2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DA534B2-2E29-4FEE-9F09-9E16AAC6C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0d7c31-561f-478d-ad52-dcb254ec3caf"/>
    <ds:schemaRef ds:uri="607ce120-6b1e-4f1e-ad6a-97d26c01b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A9E18-9FE7-4470-934F-7B0F7473BF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Unbalanced Twisted Pair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Share</dc:creator>
  <cp:keywords/>
  <dc:description/>
  <cp:lastModifiedBy>Maud Lorilliere</cp:lastModifiedBy>
  <cp:revision/>
  <dcterms:created xsi:type="dcterms:W3CDTF">2023-07-31T03:13:22Z</dcterms:created>
  <dcterms:modified xsi:type="dcterms:W3CDTF">2023-10-13T21:27:54Z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0x010100D9D671C0DD736D4890FBD564E8AD5653</vt:lpwstr>
  </property>
  <property fmtid="{D5CDD505-2E9C-101B-9397-08002B2CF9AE}" pid="3" name="MediaServiceImageTags">
    <vt:lpwstr/>
  </property>
</Properties>
</file>